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uchi\Desktop\柿木村\計算書類・附属明細書\"/>
    </mc:Choice>
  </mc:AlternateContent>
  <xr:revisionPtr revIDLastSave="0" documentId="13_ncr:1_{027C12BB-91B8-41DF-9F7E-7BFA7FA84C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４" sheetId="4" r:id="rId1"/>
  </sheets>
  <definedNames>
    <definedName name="_xlnm.Print_Area" localSheetId="0">別紙４!$A$1:$G$65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4" l="1"/>
  <c r="I46" i="4"/>
  <c r="G56" i="4" l="1"/>
  <c r="G42" i="4"/>
  <c r="G35" i="4" l="1"/>
  <c r="G36" i="4" l="1"/>
  <c r="G14" i="4"/>
  <c r="G19" i="4" s="1"/>
  <c r="G64" i="4" l="1"/>
  <c r="G41" i="4" l="1"/>
  <c r="G40" i="4"/>
  <c r="G39" i="4"/>
  <c r="G38" i="4"/>
  <c r="G34" i="4"/>
  <c r="G33" i="4"/>
  <c r="G27" i="4"/>
  <c r="G26" i="4"/>
  <c r="G25" i="4"/>
  <c r="G24" i="4"/>
  <c r="G23" i="4"/>
  <c r="G37" i="4" l="1"/>
  <c r="G46" i="4" s="1"/>
  <c r="G28" i="4"/>
  <c r="G30" i="4" s="1"/>
  <c r="G47" i="4" l="1"/>
  <c r="G48" i="4" s="1"/>
  <c r="G65" i="4" s="1"/>
</calcChain>
</file>

<file path=xl/sharedStrings.xml><?xml version="1.0" encoding="utf-8"?>
<sst xmlns="http://schemas.openxmlformats.org/spreadsheetml/2006/main" count="206" uniqueCount="116">
  <si>
    <t>（単位：円）</t>
  </si>
  <si>
    <t>別紙４</t>
  </si>
  <si>
    <t>財　産　目　録</t>
  </si>
  <si>
    <t>貸借対照表科目</t>
  </si>
  <si>
    <t>場所・物量等</t>
  </si>
  <si>
    <t>取得年度</t>
  </si>
  <si>
    <t>使用目的等</t>
  </si>
  <si>
    <t>取得価額</t>
  </si>
  <si>
    <t>減価償却累計額</t>
  </si>
  <si>
    <t>貸借対照表価額</t>
  </si>
  <si>
    <t>Ⅰ 資産の部</t>
  </si>
  <si>
    <t xml:space="preserve"> １ 流動資産</t>
  </si>
  <si>
    <t xml:space="preserve">   現金預金</t>
  </si>
  <si>
    <t xml:space="preserve">     現金</t>
  </si>
  <si>
    <t/>
  </si>
  <si>
    <t>―</t>
  </si>
  <si>
    <t>小計</t>
  </si>
  <si>
    <t xml:space="preserve">   事業未収金</t>
  </si>
  <si>
    <t xml:space="preserve">   未収金</t>
  </si>
  <si>
    <t xml:space="preserve">   商品・製品</t>
  </si>
  <si>
    <t xml:space="preserve">   原材料</t>
  </si>
  <si>
    <t>流動資産合計</t>
  </si>
  <si>
    <t xml:space="preserve"> ２ 固定資産</t>
  </si>
  <si>
    <t xml:space="preserve"> (１) 基本財産</t>
  </si>
  <si>
    <t xml:space="preserve">   土地</t>
  </si>
  <si>
    <t xml:space="preserve">   建物</t>
  </si>
  <si>
    <t xml:space="preserve">   定期預金</t>
  </si>
  <si>
    <t>基本財産合計</t>
  </si>
  <si>
    <t xml:space="preserve"> (２) その他の固定資産</t>
  </si>
  <si>
    <t xml:space="preserve">   構築物</t>
  </si>
  <si>
    <t xml:space="preserve">   機械及び装置</t>
  </si>
  <si>
    <t xml:space="preserve">   車輌運搬具</t>
  </si>
  <si>
    <t xml:space="preserve">   器具及び備品</t>
  </si>
  <si>
    <t xml:space="preserve">   権利</t>
  </si>
  <si>
    <t xml:space="preserve">   退職給付引当資産</t>
  </si>
  <si>
    <t>その他の固定資産合計</t>
  </si>
  <si>
    <t>固定資産合計</t>
  </si>
  <si>
    <t>資産合計</t>
  </si>
  <si>
    <t>Ⅱ 負債の部</t>
  </si>
  <si>
    <t xml:space="preserve"> １ 流動負債</t>
  </si>
  <si>
    <t xml:space="preserve">   １年以内返済予定設備資金借入金</t>
  </si>
  <si>
    <t xml:space="preserve"> ２ 固定負債</t>
  </si>
  <si>
    <t xml:space="preserve">   設備資金借入金</t>
  </si>
  <si>
    <t xml:space="preserve">   退職給付引当金</t>
  </si>
  <si>
    <t>固定負債合計</t>
  </si>
  <si>
    <t>負債合計</t>
  </si>
  <si>
    <t>差引純資産</t>
  </si>
  <si>
    <t>現金手許有高</t>
    <rPh sb="0" eb="2">
      <t>ゲンキン</t>
    </rPh>
    <rPh sb="2" eb="4">
      <t>テモト</t>
    </rPh>
    <rPh sb="4" eb="6">
      <t>アリダカ</t>
    </rPh>
    <phoneticPr fontId="3"/>
  </si>
  <si>
    <t>山陰合同銀行名和支店他</t>
    <rPh sb="0" eb="2">
      <t>サンイン</t>
    </rPh>
    <rPh sb="2" eb="4">
      <t>ゴウドウ</t>
    </rPh>
    <rPh sb="4" eb="6">
      <t>ギンコウ</t>
    </rPh>
    <rPh sb="6" eb="8">
      <t>ナワ</t>
    </rPh>
    <rPh sb="8" eb="10">
      <t>シテン</t>
    </rPh>
    <rPh sb="10" eb="11">
      <t>ホカ</t>
    </rPh>
    <phoneticPr fontId="3"/>
  </si>
  <si>
    <t>運転資金として</t>
    <rPh sb="0" eb="2">
      <t>ウンテン</t>
    </rPh>
    <rPh sb="2" eb="4">
      <t>シキン</t>
    </rPh>
    <phoneticPr fontId="3"/>
  </si>
  <si>
    <t>商品販売売掛金</t>
    <rPh sb="0" eb="2">
      <t>ショウヒン</t>
    </rPh>
    <rPh sb="2" eb="4">
      <t>ハンバイ</t>
    </rPh>
    <rPh sb="4" eb="6">
      <t>ウリカケ</t>
    </rPh>
    <rPh sb="6" eb="7">
      <t>キン</t>
    </rPh>
    <phoneticPr fontId="3"/>
  </si>
  <si>
    <t>２・３月分訓練等給付費他</t>
    <rPh sb="3" eb="5">
      <t>ガツブン</t>
    </rPh>
    <rPh sb="5" eb="7">
      <t>クンレン</t>
    </rPh>
    <rPh sb="7" eb="8">
      <t>トウ</t>
    </rPh>
    <rPh sb="8" eb="10">
      <t>キュウフ</t>
    </rPh>
    <rPh sb="10" eb="11">
      <t>ヒ</t>
    </rPh>
    <rPh sb="11" eb="12">
      <t>ホカ</t>
    </rPh>
    <phoneticPr fontId="3"/>
  </si>
  <si>
    <t>商品在庫</t>
    <rPh sb="0" eb="2">
      <t>ショウヒン</t>
    </rPh>
    <rPh sb="2" eb="4">
      <t>ザイコ</t>
    </rPh>
    <phoneticPr fontId="3"/>
  </si>
  <si>
    <t>原料在庫</t>
    <rPh sb="0" eb="2">
      <t>ゲンリョウ</t>
    </rPh>
    <rPh sb="2" eb="4">
      <t>ザイコ</t>
    </rPh>
    <phoneticPr fontId="3"/>
  </si>
  <si>
    <t>第２種社会福祉事業である、障害福祉サービス事業等に使用している</t>
    <rPh sb="0" eb="1">
      <t>ダイ</t>
    </rPh>
    <rPh sb="2" eb="3">
      <t>シュ</t>
    </rPh>
    <rPh sb="3" eb="5">
      <t>シャカイ</t>
    </rPh>
    <rPh sb="5" eb="7">
      <t>フクシ</t>
    </rPh>
    <rPh sb="7" eb="9">
      <t>ジギョウ</t>
    </rPh>
    <rPh sb="13" eb="15">
      <t>ショウガイ</t>
    </rPh>
    <rPh sb="15" eb="17">
      <t>フクシ</t>
    </rPh>
    <rPh sb="21" eb="23">
      <t>ジギョウ</t>
    </rPh>
    <rPh sb="23" eb="24">
      <t>トウ</t>
    </rPh>
    <rPh sb="25" eb="27">
      <t>シヨウ</t>
    </rPh>
    <phoneticPr fontId="3"/>
  </si>
  <si>
    <t>小計</t>
    <rPh sb="0" eb="2">
      <t>ショウケイ</t>
    </rPh>
    <phoneticPr fontId="3"/>
  </si>
  <si>
    <t>大山町高田1685番3他</t>
    <rPh sb="0" eb="3">
      <t>ダイセンチョウ</t>
    </rPh>
    <rPh sb="3" eb="5">
      <t>タカダ</t>
    </rPh>
    <rPh sb="9" eb="10">
      <t>バン</t>
    </rPh>
    <rPh sb="11" eb="12">
      <t>ホカ</t>
    </rPh>
    <phoneticPr fontId="3"/>
  </si>
  <si>
    <t>大山町高田1685番3</t>
    <rPh sb="0" eb="3">
      <t>ダイセンチョウ</t>
    </rPh>
    <rPh sb="3" eb="5">
      <t>タカダ</t>
    </rPh>
    <rPh sb="9" eb="10">
      <t>バン</t>
    </rPh>
    <phoneticPr fontId="3"/>
  </si>
  <si>
    <t>2003年度</t>
    <rPh sb="4" eb="6">
      <t>ネンド</t>
    </rPh>
    <phoneticPr fontId="3"/>
  </si>
  <si>
    <t>大山町高田1686番3</t>
    <rPh sb="0" eb="3">
      <t>ダイセンチョウ</t>
    </rPh>
    <rPh sb="3" eb="5">
      <t>タカダ</t>
    </rPh>
    <rPh sb="9" eb="10">
      <t>バン</t>
    </rPh>
    <phoneticPr fontId="3"/>
  </si>
  <si>
    <t>2005年度</t>
    <rPh sb="4" eb="6">
      <t>ネンド</t>
    </rPh>
    <phoneticPr fontId="3"/>
  </si>
  <si>
    <t>大山町高田1685番1</t>
    <rPh sb="0" eb="3">
      <t>ダイセンチョウ</t>
    </rPh>
    <rPh sb="3" eb="5">
      <t>タカダ</t>
    </rPh>
    <rPh sb="9" eb="10">
      <t>バン</t>
    </rPh>
    <phoneticPr fontId="3"/>
  </si>
  <si>
    <t>2007年度</t>
    <rPh sb="4" eb="6">
      <t>ネンド</t>
    </rPh>
    <phoneticPr fontId="3"/>
  </si>
  <si>
    <t>大山町高田1684番2</t>
  </si>
  <si>
    <t>大山町高田1684番2</t>
    <rPh sb="0" eb="3">
      <t>ダイセンチョウ</t>
    </rPh>
    <rPh sb="3" eb="5">
      <t>タカダ</t>
    </rPh>
    <rPh sb="9" eb="10">
      <t>バン</t>
    </rPh>
    <phoneticPr fontId="3"/>
  </si>
  <si>
    <t>2014年度</t>
    <rPh sb="4" eb="6">
      <t>ネンド</t>
    </rPh>
    <phoneticPr fontId="3"/>
  </si>
  <si>
    <t>大山町高田1685番3</t>
    <rPh sb="0" eb="3">
      <t>ダイセンチョウ</t>
    </rPh>
    <rPh sb="3" eb="5">
      <t>タカダ</t>
    </rPh>
    <rPh sb="9" eb="10">
      <t>バン</t>
    </rPh>
    <phoneticPr fontId="3"/>
  </si>
  <si>
    <t>2015年度</t>
    <rPh sb="4" eb="6">
      <t>ネンド</t>
    </rPh>
    <phoneticPr fontId="3"/>
  </si>
  <si>
    <t>山陰合同銀行名和支店</t>
    <rPh sb="0" eb="2">
      <t>サンイン</t>
    </rPh>
    <rPh sb="2" eb="4">
      <t>ゴウドウ</t>
    </rPh>
    <rPh sb="4" eb="6">
      <t>ギンコウ</t>
    </rPh>
    <rPh sb="6" eb="8">
      <t>ナワ</t>
    </rPh>
    <rPh sb="8" eb="10">
      <t>シテン</t>
    </rPh>
    <phoneticPr fontId="3"/>
  </si>
  <si>
    <t>寄付者により社会福祉事業に使用することが指定されている</t>
    <rPh sb="0" eb="3">
      <t>キフシャ</t>
    </rPh>
    <rPh sb="6" eb="8">
      <t>シャカイ</t>
    </rPh>
    <rPh sb="8" eb="10">
      <t>フクシ</t>
    </rPh>
    <rPh sb="10" eb="12">
      <t>ジギョウ</t>
    </rPh>
    <rPh sb="13" eb="15">
      <t>シヨウ</t>
    </rPh>
    <rPh sb="20" eb="22">
      <t>シテイ</t>
    </rPh>
    <phoneticPr fontId="3"/>
  </si>
  <si>
    <t>大山町高田1686番4</t>
    <rPh sb="0" eb="3">
      <t>ダイセンチョウ</t>
    </rPh>
    <rPh sb="3" eb="5">
      <t>タカダ</t>
    </rPh>
    <rPh sb="9" eb="10">
      <t>バン</t>
    </rPh>
    <phoneticPr fontId="3"/>
  </si>
  <si>
    <t>駐車場として利用している</t>
    <rPh sb="0" eb="3">
      <t>チュウシャジョウ</t>
    </rPh>
    <rPh sb="6" eb="8">
      <t>リヨウ</t>
    </rPh>
    <phoneticPr fontId="3"/>
  </si>
  <si>
    <t>2004年度</t>
    <rPh sb="4" eb="5">
      <t>ネン</t>
    </rPh>
    <rPh sb="5" eb="6">
      <t>ド</t>
    </rPh>
    <phoneticPr fontId="3"/>
  </si>
  <si>
    <t>ビニールハウス他</t>
    <rPh sb="7" eb="8">
      <t>ホカ</t>
    </rPh>
    <phoneticPr fontId="3"/>
  </si>
  <si>
    <t>社会福祉事業に使用している</t>
  </si>
  <si>
    <t>社会福祉事業に使用している</t>
    <rPh sb="0" eb="2">
      <t>シャカイ</t>
    </rPh>
    <rPh sb="2" eb="4">
      <t>フクシ</t>
    </rPh>
    <rPh sb="4" eb="6">
      <t>ジギョウ</t>
    </rPh>
    <rPh sb="7" eb="9">
      <t>シヨウ</t>
    </rPh>
    <phoneticPr fontId="3"/>
  </si>
  <si>
    <t>乾燥機他</t>
    <rPh sb="0" eb="3">
      <t>カンソウキ</t>
    </rPh>
    <rPh sb="3" eb="4">
      <t>ホカ</t>
    </rPh>
    <phoneticPr fontId="3"/>
  </si>
  <si>
    <t>冷蔵庫他</t>
    <rPh sb="0" eb="3">
      <t>レイゾウコ</t>
    </rPh>
    <rPh sb="3" eb="4">
      <t>ホカ</t>
    </rPh>
    <phoneticPr fontId="3"/>
  </si>
  <si>
    <t>―</t>
    <phoneticPr fontId="3"/>
  </si>
  <si>
    <t>―</t>
    <phoneticPr fontId="3"/>
  </si>
  <si>
    <t>電話加入権</t>
    <rPh sb="0" eb="2">
      <t>デンワ</t>
    </rPh>
    <rPh sb="2" eb="5">
      <t>カニュウケン</t>
    </rPh>
    <phoneticPr fontId="3"/>
  </si>
  <si>
    <t>自動車リサイクル料</t>
    <rPh sb="0" eb="3">
      <t>ジドウシャ</t>
    </rPh>
    <rPh sb="8" eb="9">
      <t>リョウ</t>
    </rPh>
    <phoneticPr fontId="3"/>
  </si>
  <si>
    <t>鳥取県民間社会福祉施設職員共済制度</t>
    <rPh sb="0" eb="3">
      <t>トットリケン</t>
    </rPh>
    <rPh sb="3" eb="5">
      <t>ミンカン</t>
    </rPh>
    <rPh sb="5" eb="7">
      <t>シャカイ</t>
    </rPh>
    <rPh sb="7" eb="9">
      <t>フクシ</t>
    </rPh>
    <rPh sb="9" eb="11">
      <t>シセツ</t>
    </rPh>
    <rPh sb="11" eb="13">
      <t>ショクイン</t>
    </rPh>
    <rPh sb="13" eb="15">
      <t>キョウサイ</t>
    </rPh>
    <rPh sb="15" eb="17">
      <t>セイド</t>
    </rPh>
    <phoneticPr fontId="3"/>
  </si>
  <si>
    <t>将来における退職金の目的のために拠出した金額</t>
    <rPh sb="0" eb="2">
      <t>ショウライ</t>
    </rPh>
    <rPh sb="6" eb="9">
      <t>タイショクキン</t>
    </rPh>
    <rPh sb="10" eb="12">
      <t>モクテキ</t>
    </rPh>
    <rPh sb="16" eb="18">
      <t>キョシュツ</t>
    </rPh>
    <rPh sb="20" eb="22">
      <t>キンガク</t>
    </rPh>
    <phoneticPr fontId="3"/>
  </si>
  <si>
    <t>第２種社会福祉事業である、障害福祉サービス事業等に使用している</t>
  </si>
  <si>
    <t>大山町高田1686番3</t>
  </si>
  <si>
    <t>2005年度</t>
  </si>
  <si>
    <t>小計</t>
    <phoneticPr fontId="3"/>
  </si>
  <si>
    <t>　　 普通預金</t>
    <rPh sb="3" eb="7">
      <t>フツウヨキン</t>
    </rPh>
    <phoneticPr fontId="3"/>
  </si>
  <si>
    <t>山陰合同銀行名和支店他</t>
  </si>
  <si>
    <t xml:space="preserve">     定期預金</t>
    <rPh sb="5" eb="7">
      <t>テイキ</t>
    </rPh>
    <rPh sb="7" eb="9">
      <t>ヨキン</t>
    </rPh>
    <phoneticPr fontId="3"/>
  </si>
  <si>
    <t>―</t>
    <phoneticPr fontId="3"/>
  </si>
  <si>
    <t>大山町高田1685番3</t>
    <phoneticPr fontId="3"/>
  </si>
  <si>
    <t>2003年度</t>
    <phoneticPr fontId="3"/>
  </si>
  <si>
    <t>　 有形リース資産</t>
    <rPh sb="2" eb="4">
      <t>ユウケイ</t>
    </rPh>
    <rPh sb="7" eb="9">
      <t>シサン</t>
    </rPh>
    <phoneticPr fontId="3"/>
  </si>
  <si>
    <t>―</t>
    <phoneticPr fontId="3"/>
  </si>
  <si>
    <t>トヨタファイナンス</t>
    <phoneticPr fontId="3"/>
  </si>
  <si>
    <t>　 リース債務</t>
    <rPh sb="5" eb="7">
      <t>サイム</t>
    </rPh>
    <phoneticPr fontId="3"/>
  </si>
  <si>
    <t>ホンダアクティバン他4台</t>
    <rPh sb="9" eb="10">
      <t>ホカ</t>
    </rPh>
    <rPh sb="11" eb="12">
      <t>ダイ</t>
    </rPh>
    <phoneticPr fontId="3"/>
  </si>
  <si>
    <t xml:space="preserve">   長期前払費用</t>
    <rPh sb="3" eb="5">
      <t>チョウキ</t>
    </rPh>
    <rPh sb="5" eb="7">
      <t>マエバライ</t>
    </rPh>
    <rPh sb="7" eb="9">
      <t>ヒヨウ</t>
    </rPh>
    <phoneticPr fontId="3"/>
  </si>
  <si>
    <t>　 １年以内返済予定リース債務</t>
  </si>
  <si>
    <t>トヨタファイナンス</t>
  </si>
  <si>
    <t>独立行政法人福祉医療機構</t>
    <phoneticPr fontId="3"/>
  </si>
  <si>
    <t>トヨタノア2台</t>
    <rPh sb="6" eb="7">
      <t>ダイ</t>
    </rPh>
    <phoneticPr fontId="3"/>
  </si>
  <si>
    <t xml:space="preserve">   事業未払金</t>
    <rPh sb="5" eb="8">
      <t>ミハライキン</t>
    </rPh>
    <phoneticPr fontId="3"/>
  </si>
  <si>
    <t>　 役員等長期借入金</t>
    <rPh sb="2" eb="10">
      <t>ヤクイントウチョウキカリイレキン</t>
    </rPh>
    <phoneticPr fontId="3"/>
  </si>
  <si>
    <t>独立行政法人福祉医療機構</t>
    <rPh sb="0" eb="2">
      <t>ドクリツ</t>
    </rPh>
    <rPh sb="2" eb="4">
      <t>ギョウセイ</t>
    </rPh>
    <rPh sb="4" eb="6">
      <t>ホウジン</t>
    </rPh>
    <rPh sb="6" eb="8">
      <t>フクシ</t>
    </rPh>
    <rPh sb="8" eb="10">
      <t>イリョウ</t>
    </rPh>
    <rPh sb="10" eb="12">
      <t>キコウ</t>
    </rPh>
    <phoneticPr fontId="3"/>
  </si>
  <si>
    <t>植菌代他</t>
    <rPh sb="0" eb="2">
      <t>ショッキン</t>
    </rPh>
    <rPh sb="2" eb="3">
      <t>ダイ</t>
    </rPh>
    <rPh sb="3" eb="4">
      <t>ホカ</t>
    </rPh>
    <phoneticPr fontId="3"/>
  </si>
  <si>
    <t>流動負債合計</t>
    <phoneticPr fontId="3"/>
  </si>
  <si>
    <t>　 預り金</t>
    <rPh sb="2" eb="3">
      <t>アズカ</t>
    </rPh>
    <rPh sb="4" eb="5">
      <t>キン</t>
    </rPh>
    <phoneticPr fontId="3"/>
  </si>
  <si>
    <t>令和 7年  3月 31日 現在</t>
    <rPh sb="0" eb="2">
      <t>レイワ</t>
    </rPh>
    <phoneticPr fontId="3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</si>
  <si>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3"/>
  </si>
  <si>
    <t>　 １年以内返済予定長期運営資金借入金</t>
    <rPh sb="10" eb="12">
      <t>チョウキ</t>
    </rPh>
    <rPh sb="12" eb="14">
      <t>ウンエイ</t>
    </rPh>
    <rPh sb="14" eb="16">
      <t>シキン</t>
    </rPh>
    <rPh sb="16" eb="18">
      <t>カリイレ</t>
    </rPh>
    <rPh sb="18" eb="19">
      <t>キン</t>
    </rPh>
    <phoneticPr fontId="3"/>
  </si>
  <si>
    <t>役員</t>
    <rPh sb="0" eb="2">
      <t>ヤクイン</t>
    </rPh>
    <phoneticPr fontId="3"/>
  </si>
  <si>
    <t xml:space="preserve">   長期運営資金借入金</t>
    <rPh sb="3" eb="5">
      <t>チョウキ</t>
    </rPh>
    <rPh sb="5" eb="7">
      <t>ウンエイ</t>
    </rPh>
    <phoneticPr fontId="3"/>
  </si>
  <si>
    <t>榊原　千恵子他</t>
    <rPh sb="0" eb="2">
      <t>サカキバラ</t>
    </rPh>
    <rPh sb="3" eb="6">
      <t>チエコ</t>
    </rPh>
    <rPh sb="6" eb="7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</si>
</sst>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△\ #,##0"/>
  </numFmts>
  <fonts count="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1" xfId="0" applyNumberFormat="1" applyFont="1" applyBorder="1">
      <alignment vertical="center"/>
    </xf>
    <xf numFmtId="38" fontId="1" fillId="0" borderId="0" xfId="4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38" fontId="1" fillId="0" borderId="0" xfId="4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</cellXfs>
  <cellStyles count="5"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65"/>
  <sheetViews>
    <sheetView tabSelected="1" zoomScaleNormal="100" workbookViewId="0">
      <selection activeCell="I47" sqref="I47"/>
    </sheetView>
  </sheetViews>
  <sheetFormatPr defaultRowHeight="10.8" x14ac:dyDescent="0.45"/>
  <cols>
    <col min="1" max="1" width="32.69921875" style="4" customWidth="1"/>
    <col min="2" max="2" width="27.69921875" style="4" customWidth="1"/>
    <col min="3" max="3" width="7.69921875" style="4" customWidth="1"/>
    <col min="4" max="4" width="27.69921875" style="4" customWidth="1"/>
    <col min="5" max="7" width="15.69921875" style="2" customWidth="1"/>
    <col min="8" max="8" width="8.796875" style="1"/>
    <col min="9" max="9" width="10" style="13" bestFit="1" customWidth="1"/>
    <col min="10" max="16384" width="8.796875" style="1"/>
  </cols>
  <sheetData>
    <row r="3" spans="1:9" x14ac:dyDescent="0.45">
      <c r="G3" s="2" t="s">
        <v>1</v>
      </c>
    </row>
    <row r="4" spans="1:9" ht="22.95" customHeight="1" x14ac:dyDescent="0.45">
      <c r="A4" s="26" t="s">
        <v>2</v>
      </c>
      <c r="B4" s="27"/>
      <c r="C4" s="27"/>
      <c r="D4" s="27"/>
      <c r="E4" s="27"/>
      <c r="F4" s="27"/>
      <c r="G4" s="27"/>
    </row>
    <row r="5" spans="1:9" ht="18" x14ac:dyDescent="0.45">
      <c r="A5" s="28" t="s">
        <v>110</v>
      </c>
      <c r="B5" s="27"/>
      <c r="C5" s="27"/>
      <c r="D5" s="27"/>
      <c r="E5" s="27"/>
      <c r="F5" s="27"/>
      <c r="G5" s="27"/>
    </row>
    <row r="6" spans="1:9" x14ac:dyDescent="0.45">
      <c r="G6" s="2" t="s">
        <v>0</v>
      </c>
    </row>
    <row r="7" spans="1:9" s="3" customFormat="1" ht="19.2" customHeight="1" x14ac:dyDescent="0.4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I7" s="15"/>
    </row>
    <row r="8" spans="1:9" ht="19.2" customHeight="1" x14ac:dyDescent="0.45">
      <c r="A8" s="21" t="s">
        <v>10</v>
      </c>
      <c r="B8" s="22"/>
      <c r="C8" s="22"/>
      <c r="D8" s="22"/>
      <c r="E8" s="22"/>
      <c r="F8" s="22"/>
      <c r="G8" s="22"/>
    </row>
    <row r="9" spans="1:9" ht="19.2" customHeight="1" x14ac:dyDescent="0.45">
      <c r="A9" s="21" t="s">
        <v>11</v>
      </c>
      <c r="B9" s="22"/>
      <c r="C9" s="22"/>
      <c r="D9" s="22"/>
      <c r="E9" s="22"/>
      <c r="F9" s="22"/>
      <c r="G9" s="22"/>
    </row>
    <row r="10" spans="1:9" ht="19.2" customHeight="1" x14ac:dyDescent="0.45">
      <c r="A10" s="6" t="s">
        <v>12</v>
      </c>
      <c r="B10" s="6"/>
      <c r="C10" s="6"/>
      <c r="D10" s="6"/>
      <c r="E10" s="7"/>
      <c r="F10" s="7"/>
      <c r="G10" s="7"/>
    </row>
    <row r="11" spans="1:9" ht="19.2" customHeight="1" x14ac:dyDescent="0.45">
      <c r="A11" s="8" t="s">
        <v>13</v>
      </c>
      <c r="B11" s="9" t="s">
        <v>47</v>
      </c>
      <c r="C11" s="8" t="s">
        <v>15</v>
      </c>
      <c r="D11" s="9" t="s">
        <v>49</v>
      </c>
      <c r="E11" s="10" t="s">
        <v>15</v>
      </c>
      <c r="F11" s="10" t="s">
        <v>15</v>
      </c>
      <c r="G11" s="7">
        <v>23919</v>
      </c>
    </row>
    <row r="12" spans="1:9" ht="19.2" customHeight="1" x14ac:dyDescent="0.45">
      <c r="A12" s="8" t="s">
        <v>88</v>
      </c>
      <c r="B12" s="9" t="s">
        <v>89</v>
      </c>
      <c r="C12" s="8" t="s">
        <v>91</v>
      </c>
      <c r="D12" s="9" t="s">
        <v>49</v>
      </c>
      <c r="E12" s="10" t="s">
        <v>91</v>
      </c>
      <c r="F12" s="10" t="s">
        <v>91</v>
      </c>
      <c r="G12" s="7">
        <v>307024</v>
      </c>
    </row>
    <row r="13" spans="1:9" ht="19.2" customHeight="1" x14ac:dyDescent="0.45">
      <c r="A13" s="8" t="s">
        <v>90</v>
      </c>
      <c r="B13" s="9" t="s">
        <v>48</v>
      </c>
      <c r="C13" s="8" t="s">
        <v>15</v>
      </c>
      <c r="D13" s="9" t="s">
        <v>49</v>
      </c>
      <c r="E13" s="10" t="s">
        <v>15</v>
      </c>
      <c r="F13" s="10" t="s">
        <v>15</v>
      </c>
      <c r="G13" s="7">
        <v>1255000</v>
      </c>
    </row>
    <row r="14" spans="1:9" ht="19.2" customHeight="1" x14ac:dyDescent="0.45">
      <c r="A14" s="6"/>
      <c r="B14" s="19" t="s">
        <v>16</v>
      </c>
      <c r="C14" s="20"/>
      <c r="D14" s="20"/>
      <c r="E14" s="20"/>
      <c r="F14" s="20"/>
      <c r="G14" s="11">
        <f>SUM(G11:G13)</f>
        <v>1585943</v>
      </c>
    </row>
    <row r="15" spans="1:9" ht="19.2" customHeight="1" x14ac:dyDescent="0.45">
      <c r="A15" s="8" t="s">
        <v>17</v>
      </c>
      <c r="B15" s="9" t="s">
        <v>14</v>
      </c>
      <c r="C15" s="8" t="s">
        <v>15</v>
      </c>
      <c r="D15" s="9" t="s">
        <v>50</v>
      </c>
      <c r="E15" s="10" t="s">
        <v>15</v>
      </c>
      <c r="F15" s="10" t="s">
        <v>15</v>
      </c>
      <c r="G15" s="7">
        <v>39850</v>
      </c>
      <c r="I15" s="13">
        <v>39850</v>
      </c>
    </row>
    <row r="16" spans="1:9" ht="19.2" customHeight="1" x14ac:dyDescent="0.45">
      <c r="A16" s="8" t="s">
        <v>18</v>
      </c>
      <c r="B16" s="9"/>
      <c r="C16" s="8" t="s">
        <v>15</v>
      </c>
      <c r="D16" s="9" t="s">
        <v>51</v>
      </c>
      <c r="E16" s="10" t="s">
        <v>15</v>
      </c>
      <c r="F16" s="10" t="s">
        <v>15</v>
      </c>
      <c r="G16" s="7">
        <v>3489064</v>
      </c>
    </row>
    <row r="17" spans="1:9" ht="19.2" customHeight="1" x14ac:dyDescent="0.45">
      <c r="A17" s="8" t="s">
        <v>19</v>
      </c>
      <c r="B17" s="9" t="s">
        <v>14</v>
      </c>
      <c r="C17" s="8" t="s">
        <v>15</v>
      </c>
      <c r="D17" s="9" t="s">
        <v>52</v>
      </c>
      <c r="E17" s="10" t="s">
        <v>15</v>
      </c>
      <c r="F17" s="10" t="s">
        <v>15</v>
      </c>
      <c r="G17" s="7">
        <v>685000</v>
      </c>
      <c r="I17" s="13">
        <v>685000</v>
      </c>
    </row>
    <row r="18" spans="1:9" ht="19.2" customHeight="1" x14ac:dyDescent="0.45">
      <c r="A18" s="8" t="s">
        <v>20</v>
      </c>
      <c r="B18" s="9" t="s">
        <v>14</v>
      </c>
      <c r="C18" s="8" t="s">
        <v>15</v>
      </c>
      <c r="D18" s="9" t="s">
        <v>53</v>
      </c>
      <c r="E18" s="10" t="s">
        <v>15</v>
      </c>
      <c r="F18" s="10" t="s">
        <v>15</v>
      </c>
      <c r="G18" s="7">
        <v>0</v>
      </c>
      <c r="I18" s="13">
        <v>0</v>
      </c>
    </row>
    <row r="19" spans="1:9" ht="19.2" customHeight="1" x14ac:dyDescent="0.45">
      <c r="A19" s="19" t="s">
        <v>21</v>
      </c>
      <c r="B19" s="20"/>
      <c r="C19" s="20"/>
      <c r="D19" s="20"/>
      <c r="E19" s="20"/>
      <c r="F19" s="20"/>
      <c r="G19" s="11">
        <f>SUM(G14:G18)</f>
        <v>5799857</v>
      </c>
    </row>
    <row r="20" spans="1:9" ht="19.2" customHeight="1" x14ac:dyDescent="0.45">
      <c r="A20" s="21" t="s">
        <v>22</v>
      </c>
      <c r="B20" s="22"/>
      <c r="C20" s="22"/>
      <c r="D20" s="22"/>
      <c r="E20" s="22"/>
      <c r="F20" s="22"/>
      <c r="G20" s="22"/>
    </row>
    <row r="21" spans="1:9" ht="19.2" customHeight="1" x14ac:dyDescent="0.45">
      <c r="A21" s="21" t="s">
        <v>23</v>
      </c>
      <c r="B21" s="22"/>
      <c r="C21" s="22"/>
      <c r="D21" s="22"/>
      <c r="E21" s="22"/>
      <c r="F21" s="22"/>
      <c r="G21" s="22"/>
    </row>
    <row r="22" spans="1:9" ht="19.2" customHeight="1" x14ac:dyDescent="0.45">
      <c r="A22" s="8" t="s">
        <v>24</v>
      </c>
      <c r="B22" s="9" t="s">
        <v>56</v>
      </c>
      <c r="C22" s="8" t="s">
        <v>15</v>
      </c>
      <c r="D22" s="9" t="s">
        <v>54</v>
      </c>
      <c r="E22" s="10" t="s">
        <v>15</v>
      </c>
      <c r="F22" s="10" t="s">
        <v>15</v>
      </c>
      <c r="G22" s="7">
        <v>8149278</v>
      </c>
      <c r="I22" s="13">
        <v>8149278</v>
      </c>
    </row>
    <row r="23" spans="1:9" ht="19.2" customHeight="1" x14ac:dyDescent="0.45">
      <c r="A23" s="8" t="s">
        <v>25</v>
      </c>
      <c r="B23" s="9" t="s">
        <v>57</v>
      </c>
      <c r="C23" s="8" t="s">
        <v>58</v>
      </c>
      <c r="D23" s="9" t="s">
        <v>54</v>
      </c>
      <c r="E23" s="7">
        <v>5400000</v>
      </c>
      <c r="F23" s="7">
        <v>5386399</v>
      </c>
      <c r="G23" s="7">
        <f>E23-F23</f>
        <v>13601</v>
      </c>
    </row>
    <row r="24" spans="1:9" ht="19.2" customHeight="1" x14ac:dyDescent="0.45">
      <c r="A24" s="8"/>
      <c r="B24" s="9" t="s">
        <v>59</v>
      </c>
      <c r="C24" s="8" t="s">
        <v>60</v>
      </c>
      <c r="D24" s="9" t="s">
        <v>54</v>
      </c>
      <c r="E24" s="7">
        <v>10505040</v>
      </c>
      <c r="F24" s="7">
        <v>9832700</v>
      </c>
      <c r="G24" s="7">
        <f t="shared" ref="G24:G27" si="0">E24-F24</f>
        <v>672340</v>
      </c>
    </row>
    <row r="25" spans="1:9" ht="19.2" customHeight="1" x14ac:dyDescent="0.45">
      <c r="A25" s="8"/>
      <c r="B25" s="9" t="s">
        <v>61</v>
      </c>
      <c r="C25" s="8" t="s">
        <v>62</v>
      </c>
      <c r="D25" s="9" t="s">
        <v>54</v>
      </c>
      <c r="E25" s="7">
        <v>8939250</v>
      </c>
      <c r="F25" s="7">
        <v>8939249</v>
      </c>
      <c r="G25" s="7">
        <f t="shared" si="0"/>
        <v>1</v>
      </c>
    </row>
    <row r="26" spans="1:9" ht="19.2" customHeight="1" x14ac:dyDescent="0.45">
      <c r="A26" s="8"/>
      <c r="B26" s="9" t="s">
        <v>64</v>
      </c>
      <c r="C26" s="8" t="s">
        <v>65</v>
      </c>
      <c r="D26" s="9" t="s">
        <v>54</v>
      </c>
      <c r="E26" s="7">
        <v>58623340</v>
      </c>
      <c r="F26" s="7">
        <v>27191452</v>
      </c>
      <c r="G26" s="7">
        <f t="shared" si="0"/>
        <v>31431888</v>
      </c>
    </row>
    <row r="27" spans="1:9" ht="19.2" customHeight="1" x14ac:dyDescent="0.45">
      <c r="A27" s="8"/>
      <c r="B27" s="9" t="s">
        <v>66</v>
      </c>
      <c r="C27" s="8" t="s">
        <v>67</v>
      </c>
      <c r="D27" s="9" t="s">
        <v>54</v>
      </c>
      <c r="E27" s="7">
        <v>23837494</v>
      </c>
      <c r="F27" s="7">
        <v>10826188</v>
      </c>
      <c r="G27" s="7">
        <f t="shared" si="0"/>
        <v>13011306</v>
      </c>
    </row>
    <row r="28" spans="1:9" ht="19.2" customHeight="1" x14ac:dyDescent="0.45">
      <c r="A28" s="14"/>
      <c r="B28" s="29" t="s">
        <v>55</v>
      </c>
      <c r="C28" s="30"/>
      <c r="D28" s="30"/>
      <c r="E28" s="30"/>
      <c r="F28" s="31"/>
      <c r="G28" s="11">
        <f>SUM(G23:G27)</f>
        <v>45129136</v>
      </c>
      <c r="I28" s="13">
        <v>45129136</v>
      </c>
    </row>
    <row r="29" spans="1:9" ht="19.2" customHeight="1" x14ac:dyDescent="0.45">
      <c r="A29" s="8" t="s">
        <v>26</v>
      </c>
      <c r="B29" s="9" t="s">
        <v>68</v>
      </c>
      <c r="C29" s="8" t="s">
        <v>15</v>
      </c>
      <c r="D29" s="9" t="s">
        <v>69</v>
      </c>
      <c r="E29" s="10" t="s">
        <v>15</v>
      </c>
      <c r="F29" s="10" t="s">
        <v>15</v>
      </c>
      <c r="G29" s="7">
        <v>1000000</v>
      </c>
    </row>
    <row r="30" spans="1:9" ht="19.2" customHeight="1" x14ac:dyDescent="0.45">
      <c r="A30" s="19" t="s">
        <v>27</v>
      </c>
      <c r="B30" s="20"/>
      <c r="C30" s="20"/>
      <c r="D30" s="20"/>
      <c r="E30" s="20"/>
      <c r="F30" s="20"/>
      <c r="G30" s="11">
        <f>G22+G28+G29</f>
        <v>54278414</v>
      </c>
    </row>
    <row r="31" spans="1:9" ht="19.2" customHeight="1" x14ac:dyDescent="0.45">
      <c r="A31" s="21" t="s">
        <v>28</v>
      </c>
      <c r="B31" s="22"/>
      <c r="C31" s="22"/>
      <c r="D31" s="22"/>
      <c r="E31" s="22"/>
      <c r="F31" s="22"/>
      <c r="G31" s="22"/>
    </row>
    <row r="32" spans="1:9" ht="19.2" customHeight="1" x14ac:dyDescent="0.45">
      <c r="A32" s="8" t="s">
        <v>24</v>
      </c>
      <c r="B32" s="9" t="s">
        <v>70</v>
      </c>
      <c r="C32" s="8" t="s">
        <v>15</v>
      </c>
      <c r="D32" s="9" t="s">
        <v>71</v>
      </c>
      <c r="E32" s="10" t="s">
        <v>15</v>
      </c>
      <c r="F32" s="10" t="s">
        <v>15</v>
      </c>
      <c r="G32" s="7">
        <v>345000</v>
      </c>
      <c r="I32" s="13">
        <v>345000</v>
      </c>
    </row>
    <row r="33" spans="1:9" ht="19.2" customHeight="1" x14ac:dyDescent="0.45">
      <c r="A33" s="8" t="s">
        <v>25</v>
      </c>
      <c r="B33" s="9" t="s">
        <v>66</v>
      </c>
      <c r="C33" s="8" t="s">
        <v>72</v>
      </c>
      <c r="D33" s="9" t="s">
        <v>54</v>
      </c>
      <c r="E33" s="7">
        <v>669000</v>
      </c>
      <c r="F33" s="7">
        <v>668998</v>
      </c>
      <c r="G33" s="7">
        <f>E33-F33</f>
        <v>2</v>
      </c>
    </row>
    <row r="34" spans="1:9" ht="19.2" customHeight="1" x14ac:dyDescent="0.45">
      <c r="A34" s="8"/>
      <c r="B34" s="9" t="s">
        <v>63</v>
      </c>
      <c r="C34" s="8" t="s">
        <v>65</v>
      </c>
      <c r="D34" s="9" t="s">
        <v>54</v>
      </c>
      <c r="E34" s="7">
        <v>975150</v>
      </c>
      <c r="F34" s="7">
        <v>813865</v>
      </c>
      <c r="G34" s="7">
        <f>E34-F34</f>
        <v>161285</v>
      </c>
    </row>
    <row r="35" spans="1:9" ht="19.2" customHeight="1" x14ac:dyDescent="0.45">
      <c r="A35" s="8"/>
      <c r="B35" s="9" t="s">
        <v>85</v>
      </c>
      <c r="C35" s="8" t="s">
        <v>86</v>
      </c>
      <c r="D35" s="9" t="s">
        <v>84</v>
      </c>
      <c r="E35" s="7">
        <v>555600</v>
      </c>
      <c r="F35" s="7">
        <v>187029</v>
      </c>
      <c r="G35" s="7">
        <f>E35-F35</f>
        <v>368571</v>
      </c>
    </row>
    <row r="36" spans="1:9" ht="19.2" customHeight="1" x14ac:dyDescent="0.45">
      <c r="A36" s="8"/>
      <c r="B36" s="9" t="s">
        <v>92</v>
      </c>
      <c r="C36" s="8" t="s">
        <v>93</v>
      </c>
      <c r="D36" s="9" t="s">
        <v>84</v>
      </c>
      <c r="E36" s="7">
        <v>74412</v>
      </c>
      <c r="F36" s="7">
        <v>31987</v>
      </c>
      <c r="G36" s="7">
        <f>E36-F36</f>
        <v>42425</v>
      </c>
    </row>
    <row r="37" spans="1:9" ht="19.2" customHeight="1" x14ac:dyDescent="0.45">
      <c r="A37" s="8"/>
      <c r="B37" s="32" t="s">
        <v>87</v>
      </c>
      <c r="C37" s="33"/>
      <c r="D37" s="33"/>
      <c r="E37" s="33"/>
      <c r="F37" s="34"/>
      <c r="G37" s="11">
        <f>SUM(G33:G36)</f>
        <v>572283</v>
      </c>
      <c r="I37" s="13">
        <v>572283</v>
      </c>
    </row>
    <row r="38" spans="1:9" ht="19.2" customHeight="1" x14ac:dyDescent="0.45">
      <c r="A38" s="8" t="s">
        <v>29</v>
      </c>
      <c r="B38" s="9" t="s">
        <v>73</v>
      </c>
      <c r="C38" s="8" t="s">
        <v>15</v>
      </c>
      <c r="D38" s="9" t="s">
        <v>75</v>
      </c>
      <c r="E38" s="7">
        <v>5954614</v>
      </c>
      <c r="F38" s="7">
        <v>5727927</v>
      </c>
      <c r="G38" s="7">
        <f>E38-F38</f>
        <v>226687</v>
      </c>
      <c r="I38" s="13">
        <v>226687</v>
      </c>
    </row>
    <row r="39" spans="1:9" ht="19.2" customHeight="1" x14ac:dyDescent="0.45">
      <c r="A39" s="8" t="s">
        <v>30</v>
      </c>
      <c r="B39" s="9" t="s">
        <v>76</v>
      </c>
      <c r="C39" s="8" t="s">
        <v>15</v>
      </c>
      <c r="D39" s="9" t="s">
        <v>74</v>
      </c>
      <c r="E39" s="7">
        <v>945000</v>
      </c>
      <c r="F39" s="7">
        <v>944997</v>
      </c>
      <c r="G39" s="7">
        <f t="shared" ref="G39:G42" si="1">E39-F39</f>
        <v>3</v>
      </c>
      <c r="I39" s="13">
        <v>3</v>
      </c>
    </row>
    <row r="40" spans="1:9" ht="19.2" customHeight="1" x14ac:dyDescent="0.45">
      <c r="A40" s="8" t="s">
        <v>31</v>
      </c>
      <c r="B40" s="9" t="s">
        <v>98</v>
      </c>
      <c r="C40" s="8" t="s">
        <v>15</v>
      </c>
      <c r="D40" s="9" t="s">
        <v>74</v>
      </c>
      <c r="E40" s="7">
        <v>2874268</v>
      </c>
      <c r="F40" s="7">
        <v>2874265</v>
      </c>
      <c r="G40" s="7">
        <f t="shared" si="1"/>
        <v>3</v>
      </c>
      <c r="I40" s="13">
        <v>3</v>
      </c>
    </row>
    <row r="41" spans="1:9" ht="19.2" customHeight="1" x14ac:dyDescent="0.45">
      <c r="A41" s="8" t="s">
        <v>32</v>
      </c>
      <c r="B41" s="9" t="s">
        <v>77</v>
      </c>
      <c r="C41" s="8" t="s">
        <v>15</v>
      </c>
      <c r="D41" s="9" t="s">
        <v>74</v>
      </c>
      <c r="E41" s="7">
        <v>7300511</v>
      </c>
      <c r="F41" s="7">
        <v>6296460</v>
      </c>
      <c r="G41" s="7">
        <f t="shared" si="1"/>
        <v>1004051</v>
      </c>
      <c r="I41" s="13">
        <v>1004051</v>
      </c>
    </row>
    <row r="42" spans="1:9" ht="19.2" customHeight="1" x14ac:dyDescent="0.45">
      <c r="A42" s="8" t="s">
        <v>94</v>
      </c>
      <c r="B42" s="9" t="s">
        <v>103</v>
      </c>
      <c r="C42" s="8" t="s">
        <v>95</v>
      </c>
      <c r="D42" s="9" t="s">
        <v>75</v>
      </c>
      <c r="E42" s="7">
        <v>6256800</v>
      </c>
      <c r="F42" s="7">
        <v>5093880</v>
      </c>
      <c r="G42" s="7">
        <f t="shared" si="1"/>
        <v>1162920</v>
      </c>
      <c r="I42" s="13">
        <v>1162920</v>
      </c>
    </row>
    <row r="43" spans="1:9" ht="19.2" customHeight="1" x14ac:dyDescent="0.45">
      <c r="A43" s="8" t="s">
        <v>33</v>
      </c>
      <c r="B43" s="9" t="s">
        <v>80</v>
      </c>
      <c r="C43" s="8" t="s">
        <v>15</v>
      </c>
      <c r="D43" s="9" t="s">
        <v>75</v>
      </c>
      <c r="E43" s="10" t="s">
        <v>78</v>
      </c>
      <c r="F43" s="12" t="s">
        <v>79</v>
      </c>
      <c r="G43" s="7">
        <v>70000</v>
      </c>
      <c r="I43" s="13">
        <v>70000</v>
      </c>
    </row>
    <row r="44" spans="1:9" ht="19.2" customHeight="1" x14ac:dyDescent="0.45">
      <c r="A44" s="8" t="s">
        <v>34</v>
      </c>
      <c r="B44" s="9" t="s">
        <v>82</v>
      </c>
      <c r="C44" s="8" t="s">
        <v>15</v>
      </c>
      <c r="D44" s="9" t="s">
        <v>83</v>
      </c>
      <c r="E44" s="10" t="s">
        <v>15</v>
      </c>
      <c r="F44" s="10" t="s">
        <v>15</v>
      </c>
      <c r="G44" s="7">
        <v>151038</v>
      </c>
    </row>
    <row r="45" spans="1:9" ht="19.2" customHeight="1" x14ac:dyDescent="0.45">
      <c r="A45" s="8" t="s">
        <v>99</v>
      </c>
      <c r="B45" s="9" t="s">
        <v>81</v>
      </c>
      <c r="C45" s="8" t="s">
        <v>15</v>
      </c>
      <c r="D45" s="9" t="s">
        <v>75</v>
      </c>
      <c r="E45" s="10" t="s">
        <v>15</v>
      </c>
      <c r="F45" s="10" t="s">
        <v>15</v>
      </c>
      <c r="G45" s="7">
        <v>24210</v>
      </c>
      <c r="I45" s="13">
        <v>24210</v>
      </c>
    </row>
    <row r="46" spans="1:9" ht="19.2" customHeight="1" x14ac:dyDescent="0.45">
      <c r="A46" s="19" t="s">
        <v>35</v>
      </c>
      <c r="B46" s="20"/>
      <c r="C46" s="20"/>
      <c r="D46" s="20"/>
      <c r="E46" s="20"/>
      <c r="F46" s="20"/>
      <c r="G46" s="11">
        <f>G32+G37+SUM(G38:G45)</f>
        <v>3556195</v>
      </c>
      <c r="I46" s="13">
        <f>SUM(I11:I45)</f>
        <v>57408421</v>
      </c>
    </row>
    <row r="47" spans="1:9" ht="19.2" customHeight="1" x14ac:dyDescent="0.45">
      <c r="A47" s="19" t="s">
        <v>36</v>
      </c>
      <c r="B47" s="20"/>
      <c r="C47" s="20"/>
      <c r="D47" s="20"/>
      <c r="E47" s="20"/>
      <c r="F47" s="20"/>
      <c r="G47" s="11">
        <f>G30+G46</f>
        <v>57834609</v>
      </c>
    </row>
    <row r="48" spans="1:9" ht="19.2" customHeight="1" x14ac:dyDescent="0.45">
      <c r="A48" s="19" t="s">
        <v>37</v>
      </c>
      <c r="B48" s="20"/>
      <c r="C48" s="20"/>
      <c r="D48" s="20"/>
      <c r="E48" s="20"/>
      <c r="F48" s="20"/>
      <c r="G48" s="11">
        <f>G47+G19</f>
        <v>63634466</v>
      </c>
    </row>
    <row r="49" spans="1:7" ht="19.2" customHeight="1" x14ac:dyDescent="0.45">
      <c r="A49" s="21" t="s">
        <v>38</v>
      </c>
      <c r="B49" s="22"/>
      <c r="C49" s="22"/>
      <c r="D49" s="22"/>
      <c r="E49" s="22"/>
      <c r="F49" s="22"/>
      <c r="G49" s="22"/>
    </row>
    <row r="50" spans="1:7" ht="19.2" customHeight="1" x14ac:dyDescent="0.45">
      <c r="A50" s="21" t="s">
        <v>39</v>
      </c>
      <c r="B50" s="22"/>
      <c r="C50" s="22"/>
      <c r="D50" s="22"/>
      <c r="E50" s="22"/>
      <c r="F50" s="22"/>
      <c r="G50" s="22"/>
    </row>
    <row r="51" spans="1:7" ht="19.2" customHeight="1" x14ac:dyDescent="0.45">
      <c r="A51" s="8" t="s">
        <v>104</v>
      </c>
      <c r="B51" s="9" t="s">
        <v>107</v>
      </c>
      <c r="C51" s="8" t="s">
        <v>15</v>
      </c>
      <c r="D51" s="23"/>
      <c r="E51" s="10" t="s">
        <v>15</v>
      </c>
      <c r="F51" s="10" t="s">
        <v>15</v>
      </c>
      <c r="G51" s="7">
        <v>1337826</v>
      </c>
    </row>
    <row r="52" spans="1:7" ht="19.2" customHeight="1" x14ac:dyDescent="0.45">
      <c r="A52" s="8" t="s">
        <v>40</v>
      </c>
      <c r="B52" s="9" t="s">
        <v>102</v>
      </c>
      <c r="C52" s="8" t="s">
        <v>15</v>
      </c>
      <c r="D52" s="24"/>
      <c r="E52" s="10" t="s">
        <v>15</v>
      </c>
      <c r="F52" s="10" t="s">
        <v>15</v>
      </c>
      <c r="G52" s="7">
        <v>1368000</v>
      </c>
    </row>
    <row r="53" spans="1:7" ht="19.2" customHeight="1" x14ac:dyDescent="0.45">
      <c r="A53" s="8" t="s">
        <v>112</v>
      </c>
      <c r="B53" s="9" t="s">
        <v>111</v>
      </c>
      <c r="C53" s="8" t="s">
        <v>15</v>
      </c>
      <c r="D53" s="24"/>
      <c r="E53" s="10" t="s">
        <v>15</v>
      </c>
      <c r="F53" s="10" t="s">
        <v>15</v>
      </c>
      <c r="G53" s="7">
        <v>432000</v>
      </c>
    </row>
    <row r="54" spans="1:7" ht="19.2" customHeight="1" x14ac:dyDescent="0.45">
      <c r="A54" s="8" t="s">
        <v>100</v>
      </c>
      <c r="B54" s="9" t="s">
        <v>101</v>
      </c>
      <c r="C54" s="8"/>
      <c r="D54" s="24"/>
      <c r="E54" s="10" t="s">
        <v>15</v>
      </c>
      <c r="F54" s="10" t="s">
        <v>15</v>
      </c>
      <c r="G54" s="7">
        <v>738760</v>
      </c>
    </row>
    <row r="55" spans="1:7" ht="19.2" customHeight="1" x14ac:dyDescent="0.45">
      <c r="A55" s="8" t="s">
        <v>109</v>
      </c>
      <c r="B55" s="9" t="s">
        <v>113</v>
      </c>
      <c r="C55" s="8" t="s">
        <v>95</v>
      </c>
      <c r="D55" s="25"/>
      <c r="E55" s="10" t="s">
        <v>95</v>
      </c>
      <c r="F55" s="10" t="s">
        <v>95</v>
      </c>
      <c r="G55" s="7">
        <v>1540</v>
      </c>
    </row>
    <row r="56" spans="1:7" ht="19.2" customHeight="1" x14ac:dyDescent="0.45">
      <c r="A56" s="19" t="s">
        <v>108</v>
      </c>
      <c r="B56" s="20"/>
      <c r="C56" s="20"/>
      <c r="D56" s="20"/>
      <c r="E56" s="20"/>
      <c r="F56" s="20"/>
      <c r="G56" s="11">
        <f>SUM(G51:G55)</f>
        <v>3878126</v>
      </c>
    </row>
    <row r="57" spans="1:7" ht="19.2" customHeight="1" x14ac:dyDescent="0.45">
      <c r="A57" s="21" t="s">
        <v>41</v>
      </c>
      <c r="B57" s="22"/>
      <c r="C57" s="22"/>
      <c r="D57" s="22"/>
      <c r="E57" s="22"/>
      <c r="F57" s="22"/>
      <c r="G57" s="22"/>
    </row>
    <row r="58" spans="1:7" ht="19.2" customHeight="1" x14ac:dyDescent="0.45">
      <c r="A58" s="8" t="s">
        <v>42</v>
      </c>
      <c r="B58" s="9" t="s">
        <v>106</v>
      </c>
      <c r="C58" s="8" t="s">
        <v>15</v>
      </c>
      <c r="D58" s="16"/>
      <c r="E58" s="10" t="s">
        <v>15</v>
      </c>
      <c r="F58" s="10" t="s">
        <v>15</v>
      </c>
      <c r="G58" s="7">
        <v>5244000</v>
      </c>
    </row>
    <row r="59" spans="1:7" ht="19.2" customHeight="1" x14ac:dyDescent="0.45">
      <c r="A59" s="8" t="s">
        <v>114</v>
      </c>
      <c r="B59" s="9" t="s">
        <v>111</v>
      </c>
      <c r="C59" s="8" t="s">
        <v>15</v>
      </c>
      <c r="D59" s="17"/>
      <c r="E59" s="10" t="s">
        <v>15</v>
      </c>
      <c r="F59" s="10" t="s">
        <v>15</v>
      </c>
      <c r="G59" s="7">
        <v>1368000</v>
      </c>
    </row>
    <row r="60" spans="1:7" ht="19.2" customHeight="1" x14ac:dyDescent="0.45">
      <c r="A60" s="8" t="s">
        <v>97</v>
      </c>
      <c r="B60" s="9" t="s">
        <v>96</v>
      </c>
      <c r="C60" s="8" t="s">
        <v>95</v>
      </c>
      <c r="D60" s="17"/>
      <c r="E60" s="10" t="s">
        <v>95</v>
      </c>
      <c r="F60" s="10" t="s">
        <v>95</v>
      </c>
      <c r="G60" s="7">
        <v>424160</v>
      </c>
    </row>
    <row r="61" spans="1:7" ht="19.2" customHeight="1" x14ac:dyDescent="0.45">
      <c r="A61" s="8" t="s">
        <v>105</v>
      </c>
      <c r="B61" s="9" t="s">
        <v>115</v>
      </c>
      <c r="C61" s="8" t="s">
        <v>15</v>
      </c>
      <c r="D61" s="17"/>
      <c r="E61" s="10" t="s">
        <v>15</v>
      </c>
      <c r="F61" s="10" t="s">
        <v>15</v>
      </c>
      <c r="G61" s="7">
        <v>28010934</v>
      </c>
    </row>
    <row r="62" spans="1:7" ht="19.2" customHeight="1" x14ac:dyDescent="0.45">
      <c r="A62" s="8" t="s">
        <v>43</v>
      </c>
      <c r="B62" s="9"/>
      <c r="C62" s="8" t="s">
        <v>15</v>
      </c>
      <c r="D62" s="18"/>
      <c r="E62" s="10" t="s">
        <v>15</v>
      </c>
      <c r="F62" s="10" t="s">
        <v>15</v>
      </c>
      <c r="G62" s="7">
        <v>151038</v>
      </c>
    </row>
    <row r="63" spans="1:7" ht="19.2" customHeight="1" x14ac:dyDescent="0.45">
      <c r="A63" s="19" t="s">
        <v>44</v>
      </c>
      <c r="B63" s="20"/>
      <c r="C63" s="20"/>
      <c r="D63" s="20"/>
      <c r="E63" s="20"/>
      <c r="F63" s="20"/>
      <c r="G63" s="11">
        <f>SUM(G58:G62)</f>
        <v>35198132</v>
      </c>
    </row>
    <row r="64" spans="1:7" ht="19.2" customHeight="1" x14ac:dyDescent="0.45">
      <c r="A64" s="19" t="s">
        <v>45</v>
      </c>
      <c r="B64" s="20"/>
      <c r="C64" s="20"/>
      <c r="D64" s="20"/>
      <c r="E64" s="20"/>
      <c r="F64" s="20"/>
      <c r="G64" s="11">
        <f>G56+G63</f>
        <v>39076258</v>
      </c>
    </row>
    <row r="65" spans="1:7" ht="19.2" customHeight="1" x14ac:dyDescent="0.45">
      <c r="A65" s="19" t="s">
        <v>46</v>
      </c>
      <c r="B65" s="20"/>
      <c r="C65" s="20"/>
      <c r="D65" s="20"/>
      <c r="E65" s="20"/>
      <c r="F65" s="20"/>
      <c r="G65" s="11">
        <f>G48-G64</f>
        <v>24558208</v>
      </c>
    </row>
  </sheetData>
  <mergeCells count="24">
    <mergeCell ref="A47:F47"/>
    <mergeCell ref="A4:G4"/>
    <mergeCell ref="A5:G5"/>
    <mergeCell ref="A8:G8"/>
    <mergeCell ref="A9:G9"/>
    <mergeCell ref="B14:F14"/>
    <mergeCell ref="A19:F19"/>
    <mergeCell ref="A20:G20"/>
    <mergeCell ref="A21:G21"/>
    <mergeCell ref="A30:F30"/>
    <mergeCell ref="A31:G31"/>
    <mergeCell ref="A46:F46"/>
    <mergeCell ref="B28:F28"/>
    <mergeCell ref="B37:F37"/>
    <mergeCell ref="D58:D62"/>
    <mergeCell ref="A63:F63"/>
    <mergeCell ref="A64:F64"/>
    <mergeCell ref="A65:F65"/>
    <mergeCell ref="A48:F48"/>
    <mergeCell ref="A49:G49"/>
    <mergeCell ref="A50:G50"/>
    <mergeCell ref="A56:F56"/>
    <mergeCell ref="A57:G57"/>
    <mergeCell ref="D51:D55"/>
  </mergeCells>
  <phoneticPr fontId="3"/>
  <pageMargins left="0.19685039370078741" right="0.19685039370078741" top="0.19685039370078741" bottom="0.19685039370078741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</vt:lpstr>
      <vt:lpstr>別紙４!Print_Area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yamauchi</dc:creator>
  <cp:lastModifiedBy>yamauchi</cp:lastModifiedBy>
  <cp:lastPrinted>2025-04-28T10:55:05Z</cp:lastPrinted>
  <dcterms:created xsi:type="dcterms:W3CDTF">2017-05-10T06:59:43Z</dcterms:created>
  <dcterms:modified xsi:type="dcterms:W3CDTF">2025-04-28T10:55:52Z</dcterms:modified>
</cp:coreProperties>
</file>